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usiness Case" sheetId="1" state="visible" r:id="rId3"/>
    <sheet name="How this works" sheetId="2"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<sst xmlns="http://schemas.openxmlformats.org/spreadsheetml/2006/main" count="82" uniqueCount="78">
  <si>
    <t xml:space="preserve">The CMS Escape Kit: Replatforming Business Case</t>
  </si>
  <si>
    <t xml:space="preserve">Cost of staying vs cost of moving. A board-ready model you can defend.</t>
  </si>
  <si>
    <t xml:space="preserve">Zenlio Studio  ·  zenlio.co.uk</t>
  </si>
  <si>
    <t xml:space="preserve">HOW TO USE:  edit the yellow cells with your own numbers. Every black cell calculates automatically. The defaults are realistic examples, overwrite them.</t>
  </si>
  <si>
    <t xml:space="preserve">1  ·  YOUR NUMBERS   (edit the yellow cells)</t>
  </si>
  <si>
    <t xml:space="preserve">Today: how the current CMS behaves</t>
  </si>
  <si>
    <t xml:space="preserve">Campaign / landing pages you ship a month</t>
  </si>
  <si>
    <t xml:space="preserve">count</t>
  </si>
  <si>
    <t xml:space="preserve">Working days of real effort per page, today</t>
  </si>
  <si>
    <t xml:space="preserve">days</t>
  </si>
  <si>
    <t xml:space="preserve">Blended day rate of everyone who touches a page</t>
  </si>
  <si>
    <t xml:space="preserve">£ per day</t>
  </si>
  <si>
    <t xml:space="preserve">Developer tickets a month for simple edits</t>
  </si>
  <si>
    <t xml:space="preserve">e.g. change a heading</t>
  </si>
  <si>
    <t xml:space="preserve">Hours each ticket really eats (waiting + doing)</t>
  </si>
  <si>
    <t xml:space="preserve">hours</t>
  </si>
  <si>
    <t xml:space="preserve">Developer cost per hour</t>
  </si>
  <si>
    <t xml:space="preserve">£ per hour</t>
  </si>
  <si>
    <t xml:space="preserve">Campaigns a quarter that slip or get shelved</t>
  </si>
  <si>
    <t xml:space="preserve">What one campaign is worth to you</t>
  </si>
  <si>
    <t xml:space="preserve">£ (pipeline or revenue)</t>
  </si>
  <si>
    <t xml:space="preserve">Current CMS licence + maintenance, per year</t>
  </si>
  <si>
    <t xml:space="preserve">£ per year</t>
  </si>
  <si>
    <t xml:space="preserve">After the move: the target state</t>
  </si>
  <si>
    <t xml:space="preserve">Working days of effort per page, after</t>
  </si>
  <si>
    <t xml:space="preserve">Campaigns a quarter that still slip, after</t>
  </si>
  <si>
    <t xml:space="preserve">New CMS / hosting cost, per year</t>
  </si>
  <si>
    <t xml:space="preserve">The move itself</t>
  </si>
  <si>
    <t xml:space="preserve">One-off cost to replatform (expected)</t>
  </si>
  <si>
    <t xml:space="preserve">£ (get a fixed quote)</t>
  </si>
  <si>
    <t xml:space="preserve">Risk / contingency buffer on the move</t>
  </si>
  <si>
    <t xml:space="preserve">% of the move cost</t>
  </si>
  <si>
    <t xml:space="preserve">2  ·  COST OF STAYING   (per year)</t>
  </si>
  <si>
    <t xml:space="preserve">Page-production tax</t>
  </si>
  <si>
    <t xml:space="preserve">pages × effort × day rate × 12</t>
  </si>
  <si>
    <t xml:space="preserve">Developer-ticket tax</t>
  </si>
  <si>
    <t xml:space="preserve">the 'raise a ticket to change a heading' cost</t>
  </si>
  <si>
    <t xml:space="preserve">Lost campaign value</t>
  </si>
  <si>
    <t xml:space="preserve">campaigns that never ship</t>
  </si>
  <si>
    <t xml:space="preserve">Licence + maintenance</t>
  </si>
  <si>
    <t xml:space="preserve">TOTAL, cost of staying per year</t>
  </si>
  <si>
    <t xml:space="preserve">3  ·  COST OF MOVING   (one-off)</t>
  </si>
  <si>
    <t xml:space="preserve">Replatform cost (expected)</t>
  </si>
  <si>
    <t xml:space="preserve">Contingency buffer</t>
  </si>
  <si>
    <t xml:space="preserve">deliberately conservative</t>
  </si>
  <si>
    <t xml:space="preserve">TOTAL, cost of moving</t>
  </si>
  <si>
    <t xml:space="preserve">4  ·  COST AFTER MOVING   (per year)</t>
  </si>
  <si>
    <t xml:space="preserve">Page-production tax (after)</t>
  </si>
  <si>
    <t xml:space="preserve">pages ship faster</t>
  </si>
  <si>
    <t xml:space="preserve">Developer-ticket tax (after)</t>
  </si>
  <si>
    <t xml:space="preserve">simple edits become self-serve</t>
  </si>
  <si>
    <t xml:space="preserve">Lost campaign value (after)</t>
  </si>
  <si>
    <t xml:space="preserve">New CMS / hosting</t>
  </si>
  <si>
    <t xml:space="preserve">TOTAL, cost after moving per year</t>
  </si>
  <si>
    <t xml:space="preserve">5  ·  THE CASE</t>
  </si>
  <si>
    <t xml:space="preserve">Annual saving after moving</t>
  </si>
  <si>
    <t xml:space="preserve">Payback period (months)</t>
  </si>
  <si>
    <t xml:space="preserve">how fast the move pays for itself</t>
  </si>
  <si>
    <t xml:space="preserve">3-year net benefit</t>
  </si>
  <si>
    <t xml:space="preserve">5-year net benefit</t>
  </si>
  <si>
    <t xml:space="preserve">How this model works</t>
  </si>
  <si>
    <t xml:space="preserve">The point of this sheet is to make the cost of staying legible. Most CMS pain is invisible because it's spread across dozens of small delays: a page that takes four days instead of one, a heading change that needs a developer ticket, a campaign that quietly gets shelved because the stack couldn't move fast enough. None of it shows up as a line item. This model adds it up.</t>
  </si>
  <si>
    <t xml:space="preserve">What each number means</t>
  </si>
  <si>
    <t xml:space="preserve">Page-production tax:  the pages you ship a month, times the real days each one eats, times the blended day rate of everyone who touches it, across a year. This is the biggest hidden cost in most teams.</t>
  </si>
  <si>
    <t xml:space="preserve">Developer-ticket tax:  the simple edits that shouldn't need an engineer but do. Count the tickets, the hours they really burn (including the wait), and the developer's cost.</t>
  </si>
  <si>
    <t xml:space="preserve">Lost campaign value:  the campaigns that slip or never ship because the CMS is too slow. Even a conservative number here is usually the largest single figure, because it's revenue, not effort.</t>
  </si>
  <si>
    <t xml:space="preserve">Cost of moving:  your best fixed-quote estimate for the replatform, plus a contingency buffer. The buffer is deliberately generous, the honest failure mode of migrations is going over, so the model assumes you will and still checks the case holds.</t>
  </si>
  <si>
    <t xml:space="preserve">Cost after moving:  the same team, the same output, on a stack that ships in a day instead of four, where simple edits are self-serve. If the after-state isn't meaningfully faster, don't move.</t>
  </si>
  <si>
    <t xml:space="preserve">The honest caveats</t>
  </si>
  <si>
    <t xml:space="preserve">1.  These are your numbers, not ours. The model is only as good as the inputs. Be conservative and it's more persuasive, not less.</t>
  </si>
  <si>
    <t xml:space="preserve">2.  The migration cost is an estimate until you have a fixed-scope quote. Get one before you take this to the board. A migration priced by the hour is the migration that overruns.</t>
  </si>
  <si>
    <t xml:space="preserve">3.  A cheaper monthly does not equal a better outcome. The saving that matters is time-to-ship and campaigns that stop slipping, not the licence line.</t>
  </si>
  <si>
    <t xml:space="preserve">4.  The move only pays back if scope is frozen. The single biggest reason replatforms fail is scope growing mid-build. Decide what's in, write it down, and price every change with a new date attached.</t>
  </si>
  <si>
    <t xml:space="preserve">Why replatforms fail (and how this kit is built to avoid it)</t>
  </si>
  <si>
    <t xml:space="preserve">Migrations rarely fail on the platform choice. They fail on decisions made before the engineering starts: scope that grows, a platform picked from a demo before anyone wrote down what the team actually needs, no redirect or SEO plan, and no single owner who can freeze the decision. The runbook in this kit walks each of those.</t>
  </si>
  <si>
    <t xml:space="preserve">Next step</t>
  </si>
  <si>
    <t xml:space="preserve">If the case holds and you want a fixed-scope, fixed-price replatform that protects your SEO and ships without setting a year on fire, that's what Zenlio Studio does. One senior pair of hands, no agency layers. zenlio.co.uk/studio</t>
  </si>
  <si>
    <t xml:space="preserve">Zenlio Studio  ·  hello@zenlio.co.uk  ·  zenlio.co.uk</t>
  </si>
</sst>
</file>

<file path=xl/styles.xml><?xml version="1.0" encoding="utf-8"?>
<styleSheet xmlns="http://schemas.openxmlformats.org/spreadsheetml/2006/main">
  <numFmts count="5">
    <numFmt numFmtId="164" formatCode="General"/>
    <numFmt numFmtId="165" formatCode="#,##0"/>
    <numFmt numFmtId="166" formatCode="#,##0.0"/>
    <numFmt numFmtId="167" formatCode="\£#,##0;&quot;(£&quot;#,##0\);\-"/>
    <numFmt numFmtId="168" formatCode="0%"/>
  </numFmts>
  <fonts count="19">
    <font>
      <sz val="11"/>
      <color theme="1"/>
      <name val="Calibri"/>
      <family val="2"/>
      <charset val="1"/>
    </font>
    <font>
      <sz val="10"/>
      <name val="Arial"/>
      <family val="0"/>
    </font>
    <font>
      <sz val="10"/>
      <name val="Arial"/>
      <family val="0"/>
    </font>
    <font>
      <sz val="10"/>
      <name val="Arial"/>
      <family val="0"/>
    </font>
    <font>
      <b val="true"/>
      <sz val="16"/>
      <color rgb="FF0C1E33"/>
      <name val="Arial"/>
      <family val="0"/>
      <charset val="1"/>
    </font>
    <font>
      <sz val="11"/>
      <color rgb="FF4A4E59"/>
      <name val="Arial"/>
      <family val="0"/>
      <charset val="1"/>
    </font>
    <font>
      <b val="true"/>
      <sz val="9"/>
      <color rgb="FF2663C4"/>
      <name val="Arial"/>
      <family val="0"/>
      <charset val="1"/>
    </font>
    <font>
      <i val="true"/>
      <sz val="9.5"/>
      <color rgb="FF4A4E59"/>
      <name val="Arial"/>
      <family val="0"/>
      <charset val="1"/>
    </font>
    <font>
      <b val="true"/>
      <sz val="11"/>
      <color rgb="FFFFFFFF"/>
      <name val="Arial"/>
      <family val="0"/>
      <charset val="1"/>
    </font>
    <font>
      <b val="true"/>
      <sz val="10.5"/>
      <color rgb="FF0C1E33"/>
      <name val="Arial"/>
      <family val="0"/>
      <charset val="1"/>
    </font>
    <font>
      <sz val="10.5"/>
      <color rgb="FF000000"/>
      <name val="Arial"/>
      <family val="0"/>
      <charset val="1"/>
    </font>
    <font>
      <sz val="10.5"/>
      <color rgb="FF0000FF"/>
      <name val="Arial"/>
      <family val="0"/>
      <charset val="1"/>
    </font>
    <font>
      <i val="true"/>
      <sz val="9"/>
      <color rgb="FF7A7F8C"/>
      <name val="Arial"/>
      <family val="0"/>
      <charset val="1"/>
    </font>
    <font>
      <b val="true"/>
      <sz val="10.5"/>
      <color rgb="FF000000"/>
      <name val="Arial"/>
      <family val="0"/>
      <charset val="1"/>
    </font>
    <font>
      <b val="true"/>
      <sz val="10.5"/>
      <color rgb="FF2D8C50"/>
      <name val="Arial"/>
      <family val="0"/>
      <charset val="1"/>
    </font>
    <font>
      <i val="true"/>
      <sz val="11"/>
      <color rgb="FF0C1E33"/>
      <name val="Arial"/>
      <family val="0"/>
      <charset val="1"/>
    </font>
    <font>
      <b val="true"/>
      <sz val="15"/>
      <color rgb="FF0C1E33"/>
      <name val="Arial"/>
      <family val="0"/>
      <charset val="1"/>
    </font>
    <font>
      <i val="true"/>
      <sz val="10.5"/>
      <color rgb="FF4A4E59"/>
      <name val="Arial"/>
      <family val="0"/>
      <charset val="1"/>
    </font>
    <font>
      <b val="true"/>
      <sz val="12"/>
      <color rgb="FF2663C4"/>
      <name val="Arial"/>
      <family val="0"/>
      <charset val="1"/>
    </font>
  </fonts>
  <fills count="6">
    <fill>
      <patternFill patternType="none"/>
    </fill>
    <fill>
      <patternFill patternType="gray125"/>
    </fill>
    <fill>
      <patternFill patternType="solid">
        <fgColor rgb="FFF2F0EC"/>
        <bgColor rgb="FFEEF8F1"/>
      </patternFill>
    </fill>
    <fill>
      <patternFill patternType="solid">
        <fgColor rgb="FF2663C4"/>
        <bgColor rgb="FF0066CC"/>
      </patternFill>
    </fill>
    <fill>
      <patternFill patternType="solid">
        <fgColor rgb="FFFFFF00"/>
        <bgColor rgb="FFFFFF00"/>
      </patternFill>
    </fill>
    <fill>
      <patternFill patternType="solid">
        <fgColor rgb="FFEEF8F1"/>
        <bgColor rgb="FFF2F0EC"/>
      </patternFill>
    </fill>
  </fills>
  <borders count="2">
    <border diagonalUp="false" diagonalDown="false">
      <left/>
      <right/>
      <top/>
      <bottom/>
      <diagonal/>
    </border>
    <border diagonalUp="false" diagonalDown="false">
      <left style="thin">
        <color rgb="FFD9D9D9"/>
      </left>
      <right style="thin">
        <color rgb="FFD9D9D9"/>
      </right>
      <top style="thin">
        <color rgb="FFD9D9D9"/>
      </top>
      <bottom style="thin">
        <color rgb="FFD9D9D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4" fontId="7" fillId="2" borderId="0" xfId="0" applyFont="true" applyBorder="true" applyAlignment="true" applyProtection="false">
      <alignment horizontal="general" vertical="center" textRotation="0" wrapText="true" indent="0" shrinkToFit="false"/>
      <protection locked="true" hidden="false"/>
    </xf>
    <xf numFmtId="164" fontId="8" fillId="3" borderId="0"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5" fontId="11" fillId="4" borderId="1" xfId="0" applyFont="true" applyBorder="true" applyAlignment="true" applyProtection="false">
      <alignment horizontal="right"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6" fontId="11" fillId="4" borderId="1" xfId="0" applyFont="true" applyBorder="true" applyAlignment="true" applyProtection="false">
      <alignment horizontal="right" vertical="center" textRotation="0" wrapText="false" indent="0" shrinkToFit="false"/>
      <protection locked="true" hidden="false"/>
    </xf>
    <xf numFmtId="167" fontId="11" fillId="4" borderId="1" xfId="0" applyFont="true" applyBorder="true" applyAlignment="true" applyProtection="false">
      <alignment horizontal="right" vertical="center" textRotation="0" wrapText="false" indent="0" shrinkToFit="false"/>
      <protection locked="true" hidden="false"/>
    </xf>
    <xf numFmtId="168" fontId="11" fillId="4" borderId="1" xfId="0" applyFont="true" applyBorder="true" applyAlignment="true" applyProtection="false">
      <alignment horizontal="right" vertical="center" textRotation="0" wrapText="false" indent="0" shrinkToFit="false"/>
      <protection locked="true" hidden="false"/>
    </xf>
    <xf numFmtId="167" fontId="10" fillId="0" borderId="1" xfId="0" applyFont="true" applyBorder="true" applyAlignment="true" applyProtection="false">
      <alignment horizontal="right"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7" fontId="13" fillId="2" borderId="1" xfId="0" applyFont="true" applyBorder="true" applyAlignment="true" applyProtection="false">
      <alignment horizontal="right" vertical="center" textRotation="0" wrapText="false" indent="0" shrinkToFit="false"/>
      <protection locked="true" hidden="false"/>
    </xf>
    <xf numFmtId="167" fontId="14" fillId="5" borderId="1" xfId="0" applyFont="true" applyBorder="true" applyAlignment="true" applyProtection="false">
      <alignment horizontal="right" vertical="center" textRotation="0" wrapText="false" indent="0" shrinkToFit="false"/>
      <protection locked="true" hidden="false"/>
    </xf>
    <xf numFmtId="166" fontId="13" fillId="0" borderId="1" xfId="0" applyFont="true" applyBorder="true" applyAlignment="true" applyProtection="false">
      <alignment horizontal="right" vertical="center" textRotation="0" wrapText="false" indent="0" shrinkToFit="false"/>
      <protection locked="true" hidden="false"/>
    </xf>
    <xf numFmtId="167" fontId="13" fillId="0" borderId="1" xfId="0" applyFont="true" applyBorder="true" applyAlignment="true" applyProtection="false">
      <alignment horizontal="right" vertical="center" textRotation="0" wrapText="false" indent="0" shrinkToFit="false"/>
      <protection locked="true" hidden="false"/>
    </xf>
    <xf numFmtId="164" fontId="15" fillId="2" borderId="0"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general" vertical="top" textRotation="0" wrapText="true" indent="0" shrinkToFit="false"/>
      <protection locked="true" hidden="false"/>
    </xf>
    <xf numFmtId="164" fontId="17" fillId="0" borderId="0" xfId="0" applyFont="true" applyBorder="false" applyAlignment="true" applyProtection="false">
      <alignment horizontal="general" vertical="top" textRotation="0" wrapText="true" indent="0" shrinkToFit="false"/>
      <protection locked="true" hidden="false"/>
    </xf>
    <xf numFmtId="164" fontId="18" fillId="0" borderId="0" xfId="0" applyFont="true" applyBorder="false" applyAlignment="true" applyProtection="false">
      <alignment horizontal="general" vertical="top" textRotation="0" wrapText="true" indent="0" shrinkToFit="false"/>
      <protection locked="true" hidden="false"/>
    </xf>
    <xf numFmtId="164" fontId="10"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A7F8C"/>
      <rgbColor rgb="FF9999FF"/>
      <rgbColor rgb="FF993366"/>
      <rgbColor rgb="FFEEF8F1"/>
      <rgbColor rgb="FFF2F0EC"/>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663C4"/>
      <rgbColor rgb="FF33CCCC"/>
      <rgbColor rgb="FF99CC00"/>
      <rgbColor rgb="FFFFCC00"/>
      <rgbColor rgb="FFFF9900"/>
      <rgbColor rgb="FFFF6600"/>
      <rgbColor rgb="FF666699"/>
      <rgbColor rgb="FF969696"/>
      <rgbColor rgb="FF0C1E33"/>
      <rgbColor rgb="FF2D8C50"/>
      <rgbColor rgb="FF003300"/>
      <rgbColor rgb="FF333300"/>
      <rgbColor rgb="FF993300"/>
      <rgbColor rgb="FF993366"/>
      <rgbColor rgb="FF333399"/>
      <rgbColor rgb="FF4A4E59"/>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5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52"/>
    <col collapsed="false" customWidth="true" hidden="false" outlineLevel="0" max="2" min="2" style="1" width="16"/>
    <col collapsed="false" customWidth="true" hidden="false" outlineLevel="0" max="3" min="3" style="1" width="34"/>
  </cols>
  <sheetData>
    <row r="1" customFormat="false" ht="19.5" hidden="false" customHeight="true" outlineLevel="0" collapsed="false">
      <c r="A1" s="2" t="s">
        <v>0</v>
      </c>
      <c r="B1" s="2"/>
      <c r="C1" s="2"/>
    </row>
    <row r="2" customFormat="false" ht="15" hidden="false" customHeight="true" outlineLevel="0" collapsed="false">
      <c r="A2" s="3" t="s">
        <v>1</v>
      </c>
      <c r="B2" s="3"/>
      <c r="C2" s="3"/>
    </row>
    <row r="3" customFormat="false" ht="15" hidden="false" customHeight="true" outlineLevel="0" collapsed="false">
      <c r="A3" s="4" t="s">
        <v>2</v>
      </c>
      <c r="B3" s="4"/>
      <c r="C3" s="4"/>
    </row>
    <row r="5" customFormat="false" ht="30" hidden="false" customHeight="true" outlineLevel="0" collapsed="false">
      <c r="A5" s="5" t="s">
        <v>3</v>
      </c>
      <c r="B5" s="5"/>
      <c r="C5" s="5"/>
    </row>
    <row r="7" customFormat="false" ht="15" hidden="false" customHeight="true" outlineLevel="0" collapsed="false">
      <c r="A7" s="6" t="s">
        <v>4</v>
      </c>
      <c r="B7" s="6"/>
      <c r="C7" s="6"/>
    </row>
    <row r="8" customFormat="false" ht="15" hidden="false" customHeight="true" outlineLevel="0" collapsed="false">
      <c r="A8" s="7" t="s">
        <v>5</v>
      </c>
    </row>
    <row r="9" customFormat="false" ht="15" hidden="false" customHeight="true" outlineLevel="0" collapsed="false">
      <c r="A9" s="8" t="s">
        <v>6</v>
      </c>
      <c r="B9" s="9" t="n">
        <v>4</v>
      </c>
      <c r="C9" s="10" t="s">
        <v>7</v>
      </c>
    </row>
    <row r="10" customFormat="false" ht="15" hidden="false" customHeight="true" outlineLevel="0" collapsed="false">
      <c r="A10" s="8" t="s">
        <v>8</v>
      </c>
      <c r="B10" s="11" t="n">
        <v>4</v>
      </c>
      <c r="C10" s="10" t="s">
        <v>9</v>
      </c>
    </row>
    <row r="11" customFormat="false" ht="15" hidden="false" customHeight="true" outlineLevel="0" collapsed="false">
      <c r="A11" s="8" t="s">
        <v>10</v>
      </c>
      <c r="B11" s="12" t="n">
        <v>500</v>
      </c>
      <c r="C11" s="10" t="s">
        <v>11</v>
      </c>
    </row>
    <row r="12" customFormat="false" ht="15" hidden="false" customHeight="true" outlineLevel="0" collapsed="false">
      <c r="A12" s="8" t="s">
        <v>12</v>
      </c>
      <c r="B12" s="9" t="n">
        <v>8</v>
      </c>
      <c r="C12" s="10" t="s">
        <v>13</v>
      </c>
    </row>
    <row r="13" customFormat="false" ht="15" hidden="false" customHeight="true" outlineLevel="0" collapsed="false">
      <c r="A13" s="8" t="s">
        <v>14</v>
      </c>
      <c r="B13" s="11" t="n">
        <v>3</v>
      </c>
      <c r="C13" s="10" t="s">
        <v>15</v>
      </c>
    </row>
    <row r="14" customFormat="false" ht="15" hidden="false" customHeight="true" outlineLevel="0" collapsed="false">
      <c r="A14" s="8" t="s">
        <v>16</v>
      </c>
      <c r="B14" s="12" t="n">
        <v>70</v>
      </c>
      <c r="C14" s="10" t="s">
        <v>17</v>
      </c>
    </row>
    <row r="15" customFormat="false" ht="15" hidden="false" customHeight="true" outlineLevel="0" collapsed="false">
      <c r="A15" s="8" t="s">
        <v>18</v>
      </c>
      <c r="B15" s="9" t="n">
        <v>2</v>
      </c>
      <c r="C15" s="10" t="s">
        <v>7</v>
      </c>
    </row>
    <row r="16" customFormat="false" ht="15" hidden="false" customHeight="true" outlineLevel="0" collapsed="false">
      <c r="A16" s="8" t="s">
        <v>19</v>
      </c>
      <c r="B16" s="12" t="n">
        <v>15000</v>
      </c>
      <c r="C16" s="10" t="s">
        <v>20</v>
      </c>
    </row>
    <row r="17" customFormat="false" ht="15" hidden="false" customHeight="true" outlineLevel="0" collapsed="false">
      <c r="A17" s="8" t="s">
        <v>21</v>
      </c>
      <c r="B17" s="12" t="n">
        <v>24000</v>
      </c>
      <c r="C17" s="10" t="s">
        <v>22</v>
      </c>
    </row>
    <row r="19" customFormat="false" ht="15" hidden="false" customHeight="true" outlineLevel="0" collapsed="false">
      <c r="A19" s="7" t="s">
        <v>23</v>
      </c>
    </row>
    <row r="20" customFormat="false" ht="15" hidden="false" customHeight="true" outlineLevel="0" collapsed="false">
      <c r="A20" s="8" t="s">
        <v>24</v>
      </c>
      <c r="B20" s="11" t="n">
        <v>1</v>
      </c>
      <c r="C20" s="10" t="s">
        <v>9</v>
      </c>
    </row>
    <row r="21" customFormat="false" ht="15" hidden="false" customHeight="true" outlineLevel="0" collapsed="false">
      <c r="A21" s="8" t="s">
        <v>25</v>
      </c>
      <c r="B21" s="9" t="n">
        <v>0</v>
      </c>
      <c r="C21" s="10" t="s">
        <v>7</v>
      </c>
    </row>
    <row r="22" customFormat="false" ht="15" hidden="false" customHeight="true" outlineLevel="0" collapsed="false">
      <c r="A22" s="8" t="s">
        <v>26</v>
      </c>
      <c r="B22" s="12" t="n">
        <v>2000</v>
      </c>
      <c r="C22" s="10" t="s">
        <v>22</v>
      </c>
    </row>
    <row r="24" customFormat="false" ht="15" hidden="false" customHeight="true" outlineLevel="0" collapsed="false">
      <c r="A24" s="7" t="s">
        <v>27</v>
      </c>
    </row>
    <row r="25" customFormat="false" ht="15" hidden="false" customHeight="true" outlineLevel="0" collapsed="false">
      <c r="A25" s="8" t="s">
        <v>28</v>
      </c>
      <c r="B25" s="12" t="n">
        <v>20000</v>
      </c>
      <c r="C25" s="10" t="s">
        <v>29</v>
      </c>
    </row>
    <row r="26" customFormat="false" ht="15" hidden="false" customHeight="true" outlineLevel="0" collapsed="false">
      <c r="A26" s="8" t="s">
        <v>30</v>
      </c>
      <c r="B26" s="13" t="n">
        <v>0.2</v>
      </c>
      <c r="C26" s="10" t="s">
        <v>31</v>
      </c>
    </row>
    <row r="28" customFormat="false" ht="15" hidden="false" customHeight="true" outlineLevel="0" collapsed="false">
      <c r="A28" s="6" t="s">
        <v>32</v>
      </c>
      <c r="B28" s="6"/>
      <c r="C28" s="6"/>
    </row>
    <row r="29" customFormat="false" ht="15" hidden="false" customHeight="true" outlineLevel="0" collapsed="false">
      <c r="A29" s="8" t="s">
        <v>33</v>
      </c>
      <c r="B29" s="14" t="n">
        <f aca="false">B9*B10*B11*12</f>
        <v>96000</v>
      </c>
      <c r="C29" s="10" t="s">
        <v>34</v>
      </c>
    </row>
    <row r="30" customFormat="false" ht="15" hidden="false" customHeight="true" outlineLevel="0" collapsed="false">
      <c r="A30" s="8" t="s">
        <v>35</v>
      </c>
      <c r="B30" s="14" t="n">
        <f aca="false">B12*B13*B14*12</f>
        <v>20160</v>
      </c>
      <c r="C30" s="10" t="s">
        <v>36</v>
      </c>
    </row>
    <row r="31" customFormat="false" ht="15" hidden="false" customHeight="true" outlineLevel="0" collapsed="false">
      <c r="A31" s="8" t="s">
        <v>37</v>
      </c>
      <c r="B31" s="14" t="n">
        <f aca="false">B15*B16*4</f>
        <v>120000</v>
      </c>
      <c r="C31" s="10" t="s">
        <v>38</v>
      </c>
    </row>
    <row r="32" customFormat="false" ht="15" hidden="false" customHeight="true" outlineLevel="0" collapsed="false">
      <c r="A32" s="8" t="s">
        <v>39</v>
      </c>
      <c r="B32" s="14" t="n">
        <f aca="false">B17</f>
        <v>24000</v>
      </c>
    </row>
    <row r="33" customFormat="false" ht="15" hidden="false" customHeight="true" outlineLevel="0" collapsed="false">
      <c r="A33" s="15" t="s">
        <v>40</v>
      </c>
      <c r="B33" s="16" t="n">
        <f aca="false">SUM(B29:B32)</f>
        <v>260160</v>
      </c>
    </row>
    <row r="35" customFormat="false" ht="15" hidden="false" customHeight="true" outlineLevel="0" collapsed="false">
      <c r="A35" s="6" t="s">
        <v>41</v>
      </c>
      <c r="B35" s="6"/>
      <c r="C35" s="6"/>
    </row>
    <row r="36" customFormat="false" ht="15" hidden="false" customHeight="true" outlineLevel="0" collapsed="false">
      <c r="A36" s="8" t="s">
        <v>42</v>
      </c>
      <c r="B36" s="14" t="n">
        <f aca="false">B25</f>
        <v>20000</v>
      </c>
    </row>
    <row r="37" customFormat="false" ht="15" hidden="false" customHeight="true" outlineLevel="0" collapsed="false">
      <c r="A37" s="8" t="s">
        <v>43</v>
      </c>
      <c r="B37" s="14" t="n">
        <f aca="false">B25*B26</f>
        <v>4000</v>
      </c>
      <c r="C37" s="10" t="s">
        <v>44</v>
      </c>
    </row>
    <row r="38" customFormat="false" ht="15" hidden="false" customHeight="true" outlineLevel="0" collapsed="false">
      <c r="A38" s="15" t="s">
        <v>45</v>
      </c>
      <c r="B38" s="16" t="n">
        <f aca="false">B36+B37</f>
        <v>24000</v>
      </c>
    </row>
    <row r="40" customFormat="false" ht="15" hidden="false" customHeight="true" outlineLevel="0" collapsed="false">
      <c r="A40" s="6" t="s">
        <v>46</v>
      </c>
      <c r="B40" s="6"/>
      <c r="C40" s="6"/>
    </row>
    <row r="41" customFormat="false" ht="15" hidden="false" customHeight="true" outlineLevel="0" collapsed="false">
      <c r="A41" s="8" t="s">
        <v>47</v>
      </c>
      <c r="B41" s="14" t="n">
        <f aca="false">B9*B20*B11*12</f>
        <v>24000</v>
      </c>
      <c r="C41" s="10" t="s">
        <v>48</v>
      </c>
    </row>
    <row r="42" customFormat="false" ht="15" hidden="false" customHeight="true" outlineLevel="0" collapsed="false">
      <c r="A42" s="8" t="s">
        <v>49</v>
      </c>
      <c r="B42" s="14" t="n">
        <f aca="false">0</f>
        <v>0</v>
      </c>
      <c r="C42" s="10" t="s">
        <v>50</v>
      </c>
    </row>
    <row r="43" customFormat="false" ht="15" hidden="false" customHeight="true" outlineLevel="0" collapsed="false">
      <c r="A43" s="8" t="s">
        <v>51</v>
      </c>
      <c r="B43" s="14" t="n">
        <f aca="false">B21*B16*4</f>
        <v>0</v>
      </c>
    </row>
    <row r="44" customFormat="false" ht="15" hidden="false" customHeight="true" outlineLevel="0" collapsed="false">
      <c r="A44" s="8" t="s">
        <v>52</v>
      </c>
      <c r="B44" s="14" t="n">
        <f aca="false">B22</f>
        <v>2000</v>
      </c>
    </row>
    <row r="45" customFormat="false" ht="15" hidden="false" customHeight="true" outlineLevel="0" collapsed="false">
      <c r="A45" s="15" t="s">
        <v>53</v>
      </c>
      <c r="B45" s="16" t="n">
        <f aca="false">SUM(B41:B44)</f>
        <v>26000</v>
      </c>
    </row>
    <row r="47" customFormat="false" ht="15" hidden="false" customHeight="true" outlineLevel="0" collapsed="false">
      <c r="A47" s="6" t="s">
        <v>54</v>
      </c>
      <c r="B47" s="6"/>
      <c r="C47" s="6"/>
    </row>
    <row r="48" customFormat="false" ht="15" hidden="false" customHeight="true" outlineLevel="0" collapsed="false">
      <c r="A48" s="15" t="s">
        <v>55</v>
      </c>
      <c r="B48" s="17" t="n">
        <f aca="false">B33-B45</f>
        <v>234160</v>
      </c>
    </row>
    <row r="49" customFormat="false" ht="15" hidden="false" customHeight="true" outlineLevel="0" collapsed="false">
      <c r="A49" s="15" t="s">
        <v>56</v>
      </c>
      <c r="B49" s="18" t="n">
        <f aca="false">IF((B33-B45)&lt;=0,"n/a",B38/((B33-B45)/12))</f>
        <v>1.22992825418517</v>
      </c>
      <c r="C49" s="10" t="s">
        <v>57</v>
      </c>
    </row>
    <row r="50" customFormat="false" ht="15" hidden="false" customHeight="true" outlineLevel="0" collapsed="false">
      <c r="A50" s="15" t="s">
        <v>58</v>
      </c>
      <c r="B50" s="16" t="n">
        <f aca="false">(B33-B45)*3-B38</f>
        <v>678480</v>
      </c>
    </row>
    <row r="51" customFormat="false" ht="15" hidden="false" customHeight="true" outlineLevel="0" collapsed="false">
      <c r="A51" s="15" t="s">
        <v>59</v>
      </c>
      <c r="B51" s="19" t="n">
        <f aca="false">(B33-B45)*5-B38</f>
        <v>1146800</v>
      </c>
    </row>
    <row r="53" customFormat="false" ht="43.5" hidden="false" customHeight="true" outlineLevel="0" collapsed="false">
      <c r="A53" s="20" t="str">
        <f aca="false">"You spend "&amp;TEXT(B33,"£#,##0")&amp;" a year working around the CMS. Moving costs "&amp;TEXT(B38,"£#,##0")&amp;" once and saves "&amp;TEXT(B33-B45,"£#,##0")&amp;" every year after."</f>
        <v>You spend £260,160 a year working around the CMS. Moving costs £24,000 once and saves £234,160 every year after.</v>
      </c>
      <c r="B53" s="20"/>
      <c r="C53" s="20"/>
    </row>
  </sheetData>
  <mergeCells count="10">
    <mergeCell ref="A1:C1"/>
    <mergeCell ref="A2:C2"/>
    <mergeCell ref="A3:C3"/>
    <mergeCell ref="A5:C5"/>
    <mergeCell ref="A7:C7"/>
    <mergeCell ref="A28:C28"/>
    <mergeCell ref="A35:C35"/>
    <mergeCell ref="A40:C40"/>
    <mergeCell ref="A47:C47"/>
    <mergeCell ref="A53:C5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100"/>
  </cols>
  <sheetData>
    <row r="1" customFormat="false" ht="18" hidden="false" customHeight="true" outlineLevel="0" collapsed="false">
      <c r="A1" s="21" t="s">
        <v>60</v>
      </c>
    </row>
    <row r="3" customFormat="false" ht="48.75" hidden="false" customHeight="true" outlineLevel="0" collapsed="false">
      <c r="A3" s="22" t="s">
        <v>61</v>
      </c>
    </row>
    <row r="5" customFormat="false" ht="15" hidden="false" customHeight="true" outlineLevel="0" collapsed="false">
      <c r="A5" s="23" t="s">
        <v>62</v>
      </c>
    </row>
    <row r="6" customFormat="false" ht="24.75" hidden="false" customHeight="true" outlineLevel="0" collapsed="false">
      <c r="A6" s="24" t="s">
        <v>63</v>
      </c>
    </row>
    <row r="7" customFormat="false" ht="24.75" hidden="false" customHeight="true" outlineLevel="0" collapsed="false">
      <c r="A7" s="24" t="s">
        <v>64</v>
      </c>
    </row>
    <row r="8" customFormat="false" ht="24.75" hidden="false" customHeight="true" outlineLevel="0" collapsed="false">
      <c r="A8" s="24" t="s">
        <v>65</v>
      </c>
    </row>
    <row r="9" customFormat="false" ht="36.75" hidden="false" customHeight="true" outlineLevel="0" collapsed="false">
      <c r="A9" s="24" t="s">
        <v>66</v>
      </c>
    </row>
    <row r="10" customFormat="false" ht="24.75" hidden="false" customHeight="true" outlineLevel="0" collapsed="false">
      <c r="A10" s="24" t="s">
        <v>67</v>
      </c>
    </row>
    <row r="12" customFormat="false" ht="15" hidden="false" customHeight="true" outlineLevel="0" collapsed="false">
      <c r="A12" s="23" t="s">
        <v>68</v>
      </c>
    </row>
    <row r="13" customFormat="false" ht="24.75" hidden="false" customHeight="true" outlineLevel="0" collapsed="false">
      <c r="A13" s="24" t="s">
        <v>69</v>
      </c>
    </row>
    <row r="14" customFormat="false" ht="24.75" hidden="false" customHeight="true" outlineLevel="0" collapsed="false">
      <c r="A14" s="24" t="s">
        <v>70</v>
      </c>
    </row>
    <row r="15" customFormat="false" ht="24.75" hidden="false" customHeight="true" outlineLevel="0" collapsed="false">
      <c r="A15" s="24" t="s">
        <v>71</v>
      </c>
    </row>
    <row r="16" customFormat="false" ht="24.75" hidden="false" customHeight="true" outlineLevel="0" collapsed="false">
      <c r="A16" s="24" t="s">
        <v>72</v>
      </c>
    </row>
    <row r="18" customFormat="false" ht="15" hidden="false" customHeight="true" outlineLevel="0" collapsed="false">
      <c r="A18" s="23" t="s">
        <v>73</v>
      </c>
    </row>
    <row r="19" customFormat="false" ht="36.75" hidden="false" customHeight="true" outlineLevel="0" collapsed="false">
      <c r="A19" s="24" t="s">
        <v>74</v>
      </c>
    </row>
    <row r="21" customFormat="false" ht="15" hidden="false" customHeight="true" outlineLevel="0" collapsed="false">
      <c r="A21" s="23" t="s">
        <v>75</v>
      </c>
    </row>
    <row r="22" customFormat="false" ht="36.75" hidden="false" customHeight="true" outlineLevel="0" collapsed="false">
      <c r="A22" s="24" t="s">
        <v>76</v>
      </c>
    </row>
    <row r="24" customFormat="false" ht="15" hidden="false" customHeight="true" outlineLevel="0" collapsed="false">
      <c r="A24" s="25" t="s">
        <v>77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LibreOffice/26.2.4.2$Linux_X86_64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2026-07-12T09:54:17Z</dcterms:created>
  <dc:creator>openpyxl</dc:creator>
  <dc:description/>
  <dc:language>en-US</dc:language>
  <cp:lastModifiedBy/>
  <dcterms:modified xsi:type="dcterms:W3CDTF">2026-07-12T10:14:11Z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